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ommon\ASU\Раскрыто 08.07.2024\"/>
    </mc:Choice>
  </mc:AlternateContent>
  <bookViews>
    <workbookView xWindow="0" yWindow="0" windowWidth="28800" windowHeight="12030"/>
  </bookViews>
  <sheets>
    <sheet name="стр.1_2" sheetId="3" r:id="rId1"/>
  </sheets>
  <definedNames>
    <definedName name="_xlnm.Print_Area" localSheetId="0">стр.1_2!$A$1:$DE$71</definedName>
  </definedNames>
  <calcPr calcId="162913"/>
</workbook>
</file>

<file path=xl/calcChain.xml><?xml version="1.0" encoding="utf-8"?>
<calcChain xmlns="http://schemas.openxmlformats.org/spreadsheetml/2006/main">
  <c r="CL60" i="3" l="1"/>
  <c r="CL59" i="3" s="1"/>
  <c r="CL37" i="3" l="1"/>
  <c r="CL44" i="3"/>
  <c r="CL51" i="3" l="1"/>
  <c r="CL53" i="3" l="1"/>
  <c r="CL24" i="3"/>
  <c r="CL22" i="3" s="1"/>
  <c r="CL45" i="3" l="1"/>
  <c r="CL39" i="3"/>
  <c r="CL34" i="3" s="1"/>
  <c r="CL30" i="3"/>
  <c r="CL27" i="3"/>
  <c r="CL14" i="3"/>
  <c r="CL21" i="3" l="1"/>
  <c r="CL11" i="3" s="1"/>
</calcChain>
</file>

<file path=xl/sharedStrings.xml><?xml version="1.0" encoding="utf-8"?>
<sst xmlns="http://schemas.openxmlformats.org/spreadsheetml/2006/main" count="185" uniqueCount="128">
  <si>
    <t>№</t>
  </si>
  <si>
    <t>Единицы измерения</t>
  </si>
  <si>
    <t>1.1</t>
  </si>
  <si>
    <t>Фонд оплаты труда</t>
  </si>
  <si>
    <t>1.2</t>
  </si>
  <si>
    <t>Отчисление на уплату страховых взносов</t>
  </si>
  <si>
    <t>1.3</t>
  </si>
  <si>
    <t>1.3.1</t>
  </si>
  <si>
    <t>1.3.2</t>
  </si>
  <si>
    <t>1.3.3</t>
  </si>
  <si>
    <t>1.3.4</t>
  </si>
  <si>
    <t>1.4</t>
  </si>
  <si>
    <t>1.5</t>
  </si>
  <si>
    <t>1.5.1</t>
  </si>
  <si>
    <t>1.5.1.1</t>
  </si>
  <si>
    <t>услуги средств связи</t>
  </si>
  <si>
    <t>1.5.1.2</t>
  </si>
  <si>
    <t>оплата вневедомственной охраны</t>
  </si>
  <si>
    <t>1.5.1.3</t>
  </si>
  <si>
    <t>информационно-вычислительные услуги</t>
  </si>
  <si>
    <t>1.5.1.4</t>
  </si>
  <si>
    <t>аудиторские услуги</t>
  </si>
  <si>
    <t>1.5.2</t>
  </si>
  <si>
    <t>1.5.2.1</t>
  </si>
  <si>
    <t>1.5.2.2</t>
  </si>
  <si>
    <t>1.5.3</t>
  </si>
  <si>
    <t>1.5.3.1</t>
  </si>
  <si>
    <t>1.5.3.2</t>
  </si>
  <si>
    <t>1.5.3.3</t>
  </si>
  <si>
    <t>прочие</t>
  </si>
  <si>
    <t>Капитальный ремонт</t>
  </si>
  <si>
    <t>Другие затраты, в том числе:</t>
  </si>
  <si>
    <t>командировочные расходы</t>
  </si>
  <si>
    <t>охрана труда и подготовка кадров</t>
  </si>
  <si>
    <t>Прочие доходы</t>
  </si>
  <si>
    <t>Услуги банков</t>
  </si>
  <si>
    <t>Социальное развитие и выплаты социального характера</t>
  </si>
  <si>
    <t>налог на имущество</t>
  </si>
  <si>
    <t>1.5.4</t>
  </si>
  <si>
    <t>1.5.5</t>
  </si>
  <si>
    <t>1.5.6</t>
  </si>
  <si>
    <t>1.5.6.1</t>
  </si>
  <si>
    <t>1.5.6.2</t>
  </si>
  <si>
    <t>1.5.6.3</t>
  </si>
  <si>
    <t>1.5.6.4</t>
  </si>
  <si>
    <t>3.1</t>
  </si>
  <si>
    <t>3.2</t>
  </si>
  <si>
    <t>3.3</t>
  </si>
  <si>
    <t>3.4</t>
  </si>
  <si>
    <t>Прочие</t>
  </si>
  <si>
    <t>Расходы из чистой прибыли, в том числе:</t>
  </si>
  <si>
    <t>4.1</t>
  </si>
  <si>
    <t>Капитальные вложения</t>
  </si>
  <si>
    <t>Обслуживание привлеченного на долгосрочной основе капитала</t>
  </si>
  <si>
    <t>Дивиденды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</si>
  <si>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</si>
  <si>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</si>
  <si>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</si>
  <si>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</si>
  <si>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Протяженность трубопроводов</t>
  </si>
  <si>
    <t>км</t>
  </si>
  <si>
    <t>%</t>
  </si>
  <si>
    <t>Страховые платежи, в том числе:</t>
  </si>
  <si>
    <t>страхование опасных производственных объектов (ответственность перед третьими лицами)</t>
  </si>
  <si>
    <t>Потребность в прибыли до налогообложения:</t>
  </si>
  <si>
    <t>4.1.1</t>
  </si>
  <si>
    <t>4.1.2</t>
  </si>
  <si>
    <t>человек</t>
  </si>
  <si>
    <t xml:space="preserve"> год</t>
  </si>
  <si>
    <t>Наименование показателя</t>
  </si>
  <si>
    <t>тыс. руб.</t>
  </si>
  <si>
    <t>сырье и материалы</t>
  </si>
  <si>
    <t>Прочие расходы</t>
  </si>
  <si>
    <t>4.2</t>
  </si>
  <si>
    <t>единиц</t>
  </si>
  <si>
    <t>Средняя загрузка трубопроводов</t>
  </si>
  <si>
    <t>Всего</t>
  </si>
  <si>
    <t>Материальные затраты, в том числе:</t>
  </si>
  <si>
    <t>газ на собственные и технологические нужды</t>
  </si>
  <si>
    <t>технологические и эксплуатационные потери</t>
  </si>
  <si>
    <t>Амортизация основных средств</t>
  </si>
  <si>
    <t>Арендная плата (лизинг), в том числе:</t>
  </si>
  <si>
    <t>аренда (лизинг) здания, транспорта</t>
  </si>
  <si>
    <t>аренда газопроводов у юридических и физических лиц</t>
  </si>
  <si>
    <t>аренда земельного участка</t>
  </si>
  <si>
    <t>страхование машин и оборудования</t>
  </si>
  <si>
    <t>Налоги, в том числе:</t>
  </si>
  <si>
    <t>земельный налог</t>
  </si>
  <si>
    <t>прочие, в том числе:</t>
  </si>
  <si>
    <t>услуги по техническому обслуживанию газораспределительных сетей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</si>
  <si>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</si>
  <si>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услуги по регистрации объектов газораспределения</t>
  </si>
  <si>
    <t>канцелярские и почтово-телеграфные расходы</t>
  </si>
  <si>
    <t>затраты по оплате услуг по транспортировке транзитных потоков газа</t>
  </si>
  <si>
    <t>Проценты по целевым краткосрочным кредитам</t>
  </si>
  <si>
    <t>Резерв по сомнительным долгам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</si>
  <si>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</si>
  <si>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Количество газорегуляторных пунктов</t>
  </si>
  <si>
    <t>1.5.4.1</t>
  </si>
  <si>
    <t>1.5.4.2</t>
  </si>
  <si>
    <t>1.5.4.3</t>
  </si>
  <si>
    <t>1.5.4.4</t>
  </si>
  <si>
    <t>1.5.4.5</t>
  </si>
  <si>
    <t>1.5.4.5.1</t>
  </si>
  <si>
    <t>1.5.4.5.2</t>
  </si>
  <si>
    <t>1.5.4.5.3</t>
  </si>
  <si>
    <t>1.5.4.5.4</t>
  </si>
  <si>
    <t>1.5.6.5</t>
  </si>
  <si>
    <t>1.5.6.6</t>
  </si>
  <si>
    <t>3.5</t>
  </si>
  <si>
    <t>4.1.3</t>
  </si>
  <si>
    <t>4.1.4</t>
  </si>
  <si>
    <t>Форма 6</t>
  </si>
  <si>
    <t>Прочие затраты, в том числе:</t>
  </si>
  <si>
    <t>аренда (концессия) газопроводов, находящихся в государственной и муниципальной собственности</t>
  </si>
  <si>
    <t xml:space="preserve">на территории </t>
  </si>
  <si>
    <r>
      <t>Расходы на транспортировку газа по данным бухгалтерского учета всего, в</t>
    </r>
    <r>
      <rPr>
        <sz val="9"/>
        <color indexed="9"/>
        <rFont val="Times New Roman"/>
        <family val="1"/>
        <charset val="204"/>
      </rPr>
      <t>.</t>
    </r>
    <r>
      <rPr>
        <sz val="9"/>
        <rFont val="Times New Roman"/>
        <family val="1"/>
        <charset val="204"/>
      </rPr>
      <t>том числе:</t>
    </r>
  </si>
  <si>
    <t>1.3.5</t>
  </si>
  <si>
    <t>Плата за негативное воздействие на окружающую среду</t>
  </si>
  <si>
    <t>транспортный налог</t>
  </si>
  <si>
    <t>Услуги сторонних организаций:</t>
  </si>
  <si>
    <t>научно-исследовательские и опытно-конструкторские работы (НИОКР)</t>
  </si>
  <si>
    <t>(наименование субъекта естественной монополии)</t>
  </si>
  <si>
    <t>(наименование субъекта Российской Федерации)</t>
  </si>
  <si>
    <t>Липецкой области</t>
  </si>
  <si>
    <t>АО "Газпром газораспределение Липецк"</t>
  </si>
  <si>
    <t>23</t>
  </si>
  <si>
    <t xml:space="preserve"> за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</si>
</sst>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1" xfId="0" applyFont="1" applyBorder="1" applyAlignment="1">
      <alignment vertical="top"/>
    </xf>
    <xf numFmtId="0" fontId="6" fillId="0" borderId="0" xfId="0" applyFont="1"/>
    <xf numFmtId="0" fontId="5" fillId="0" borderId="2" xfId="0" applyFont="1" applyBorder="1" applyAlignment="1">
      <alignment horizontal="justify" vertical="top" wrapText="1"/>
    </xf>
    <xf numFmtId="0" fontId="5" fillId="0" borderId="1" xfId="0" applyFont="1" applyFill="1" applyBorder="1" applyAlignment="1">
      <alignment vertical="top"/>
    </xf>
    <xf numFmtId="0" fontId="5" fillId="0" borderId="0" xfId="0" applyFont="1" applyFill="1"/>
    <xf numFmtId="0" fontId="5" fillId="0" borderId="4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0" borderId="6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4" fillId="0" borderId="5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72"/>
  <sheetViews>
    <sheetView tabSelected="1" view="pageBreakPreview" topLeftCell="A43" zoomScaleNormal="100" zoomScaleSheetLayoutView="100" workbookViewId="0">
      <selection activeCell="AR75" sqref="AR75"/>
    </sheetView>
  </sheetViews>
  <sheetFormatPr defaultColWidth="0.85546875" defaultRowHeight="12.75" x14ac:dyDescent="0.2"/>
  <cols>
    <col min="1" max="16384" width="0.85546875" style="1"/>
  </cols>
  <sheetData>
    <row r="1" spans="1:109" s="2" customFormat="1" ht="15" x14ac:dyDescent="0.25">
      <c r="CQ1" s="2" t="s">
        <v>112</v>
      </c>
    </row>
    <row r="2" spans="1:109" s="2" customFormat="1" ht="3" customHeight="1" x14ac:dyDescent="0.25"/>
    <row r="3" spans="1:10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</row>
    <row r="4" spans="1:109" s="5" customFormat="1" ht="15.75" x14ac:dyDescent="0.25">
      <c r="R4" s="25" t="s">
        <v>125</v>
      </c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1" t="s">
        <v>127</v>
      </c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32" t="s">
        <v>126</v>
      </c>
      <c r="CH4" s="32"/>
      <c r="CI4" s="32"/>
      <c r="CJ4" s="32"/>
      <c r="CK4" s="33" t="s">
        <v>68</v>
      </c>
      <c r="CL4" s="33"/>
      <c r="CM4" s="33"/>
      <c r="CN4" s="33"/>
      <c r="CO4" s="33"/>
      <c r="CP4" s="33"/>
      <c r="CQ4" s="33"/>
      <c r="CR4" s="6"/>
      <c r="CS4" s="6"/>
      <c r="CT4" s="6"/>
      <c r="CU4" s="6"/>
      <c r="CV4" s="6"/>
    </row>
    <row r="5" spans="1:109" s="5" customFormat="1" ht="13.5" customHeight="1" x14ac:dyDescent="0.25">
      <c r="R5" s="22" t="s">
        <v>122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</row>
    <row r="6" spans="1:109" s="3" customFormat="1" ht="15.75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</row>
    <row r="7" spans="1:109" s="5" customFormat="1" ht="15.75" customHeight="1" x14ac:dyDescent="0.25">
      <c r="A7" s="4"/>
      <c r="B7" s="4"/>
      <c r="C7" s="4"/>
      <c r="D7" s="4"/>
      <c r="E7" s="4"/>
      <c r="F7" s="4"/>
      <c r="G7" s="4"/>
      <c r="H7" s="4"/>
      <c r="Q7" s="21" t="s">
        <v>115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5" t="s">
        <v>124</v>
      </c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</row>
    <row r="8" spans="1:109" s="5" customFormat="1" ht="14.25" customHeight="1" x14ac:dyDescent="0.25">
      <c r="A8" s="4"/>
      <c r="B8" s="4"/>
      <c r="C8" s="4"/>
      <c r="D8" s="4"/>
      <c r="E8" s="4"/>
      <c r="F8" s="4"/>
      <c r="G8" s="4"/>
      <c r="H8" s="4"/>
      <c r="I8" s="6"/>
      <c r="AL8" s="22" t="s">
        <v>123</v>
      </c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</row>
    <row r="9" spans="1:109" s="2" customFormat="1" ht="6" customHeight="1" x14ac:dyDescent="0.25"/>
    <row r="10" spans="1:109" s="7" customFormat="1" ht="25.5" customHeight="1" x14ac:dyDescent="0.2">
      <c r="A10" s="20" t="s">
        <v>0</v>
      </c>
      <c r="B10" s="20"/>
      <c r="C10" s="20"/>
      <c r="D10" s="20"/>
      <c r="E10" s="20"/>
      <c r="F10" s="20"/>
      <c r="G10" s="20"/>
      <c r="H10" s="20"/>
      <c r="I10" s="20"/>
      <c r="J10" s="20" t="s">
        <v>69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 t="s">
        <v>1</v>
      </c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 t="s">
        <v>76</v>
      </c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</row>
    <row r="11" spans="1:109" s="9" customFormat="1" ht="24" customHeight="1" x14ac:dyDescent="0.2">
      <c r="A11" s="15">
        <v>1</v>
      </c>
      <c r="B11" s="16"/>
      <c r="C11" s="16"/>
      <c r="D11" s="16"/>
      <c r="E11" s="16"/>
      <c r="F11" s="16"/>
      <c r="G11" s="16"/>
      <c r="H11" s="16"/>
      <c r="I11" s="17"/>
      <c r="J11" s="8"/>
      <c r="K11" s="37" t="s">
        <v>116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10"/>
      <c r="BW11" s="15" t="s">
        <v>70</v>
      </c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7"/>
      <c r="CL11" s="15">
        <f>CL12+CL13+CL14+CL20+CL21</f>
        <v>2675734.79</v>
      </c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7"/>
    </row>
    <row r="12" spans="1:109" s="7" customFormat="1" ht="12" x14ac:dyDescent="0.2">
      <c r="A12" s="15" t="s">
        <v>2</v>
      </c>
      <c r="B12" s="16"/>
      <c r="C12" s="16"/>
      <c r="D12" s="16"/>
      <c r="E12" s="16"/>
      <c r="F12" s="16"/>
      <c r="G12" s="16"/>
      <c r="H12" s="16"/>
      <c r="I12" s="17"/>
      <c r="J12" s="8"/>
      <c r="K12" s="18" t="s">
        <v>3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9"/>
      <c r="BW12" s="15" t="s">
        <v>70</v>
      </c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7"/>
      <c r="CL12" s="15">
        <v>1268567.3600000001</v>
      </c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7"/>
    </row>
    <row r="13" spans="1:109" s="7" customFormat="1" ht="12" x14ac:dyDescent="0.2">
      <c r="A13" s="15" t="s">
        <v>4</v>
      </c>
      <c r="B13" s="16"/>
      <c r="C13" s="16"/>
      <c r="D13" s="16"/>
      <c r="E13" s="16"/>
      <c r="F13" s="16"/>
      <c r="G13" s="16"/>
      <c r="H13" s="16"/>
      <c r="I13" s="17"/>
      <c r="J13" s="8"/>
      <c r="K13" s="18" t="s">
        <v>5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9"/>
      <c r="BW13" s="15" t="s">
        <v>70</v>
      </c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7"/>
      <c r="CL13" s="15">
        <v>381026.64</v>
      </c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7"/>
    </row>
    <row r="14" spans="1:109" s="7" customFormat="1" ht="12" x14ac:dyDescent="0.2">
      <c r="A14" s="15" t="s">
        <v>6</v>
      </c>
      <c r="B14" s="16"/>
      <c r="C14" s="16"/>
      <c r="D14" s="16"/>
      <c r="E14" s="16"/>
      <c r="F14" s="16"/>
      <c r="G14" s="16"/>
      <c r="H14" s="16"/>
      <c r="I14" s="17"/>
      <c r="J14" s="8"/>
      <c r="K14" s="18" t="s">
        <v>77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9"/>
      <c r="BW14" s="15" t="s">
        <v>70</v>
      </c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7"/>
      <c r="CL14" s="15">
        <f>CL15+CL16+CL17+CL18+CL19</f>
        <v>314973.51999999996</v>
      </c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7"/>
    </row>
    <row r="15" spans="1:109" s="7" customFormat="1" ht="12" x14ac:dyDescent="0.2">
      <c r="A15" s="15" t="s">
        <v>7</v>
      </c>
      <c r="B15" s="16"/>
      <c r="C15" s="16"/>
      <c r="D15" s="16"/>
      <c r="E15" s="16"/>
      <c r="F15" s="16"/>
      <c r="G15" s="16"/>
      <c r="H15" s="16"/>
      <c r="I15" s="17"/>
      <c r="J15" s="8"/>
      <c r="K15" s="18" t="s">
        <v>71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9"/>
      <c r="BW15" s="15" t="s">
        <v>70</v>
      </c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7"/>
      <c r="CL15" s="15">
        <v>129487.39</v>
      </c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7"/>
    </row>
    <row r="16" spans="1:109" s="7" customFormat="1" ht="12" x14ac:dyDescent="0.2">
      <c r="A16" s="15" t="s">
        <v>8</v>
      </c>
      <c r="B16" s="16"/>
      <c r="C16" s="16"/>
      <c r="D16" s="16"/>
      <c r="E16" s="16"/>
      <c r="F16" s="16"/>
      <c r="G16" s="16"/>
      <c r="H16" s="16"/>
      <c r="I16" s="17"/>
      <c r="J16" s="8"/>
      <c r="K16" s="18" t="s">
        <v>78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9"/>
      <c r="BW16" s="15" t="s">
        <v>70</v>
      </c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7"/>
      <c r="CL16" s="15">
        <v>15257.62</v>
      </c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7"/>
    </row>
    <row r="17" spans="1:109" s="7" customFormat="1" ht="12" x14ac:dyDescent="0.2">
      <c r="A17" s="15" t="s">
        <v>9</v>
      </c>
      <c r="B17" s="16"/>
      <c r="C17" s="16"/>
      <c r="D17" s="16"/>
      <c r="E17" s="16"/>
      <c r="F17" s="16"/>
      <c r="G17" s="16"/>
      <c r="H17" s="16"/>
      <c r="I17" s="17"/>
      <c r="J17" s="8"/>
      <c r="K17" s="18" t="s">
        <v>79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9"/>
      <c r="BW17" s="15" t="s">
        <v>70</v>
      </c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7"/>
      <c r="CL17" s="15">
        <v>34504.47</v>
      </c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7"/>
    </row>
    <row r="18" spans="1:109" s="7" customFormat="1" ht="12" x14ac:dyDescent="0.2">
      <c r="A18" s="15" t="s">
        <v>10</v>
      </c>
      <c r="B18" s="16"/>
      <c r="C18" s="16"/>
      <c r="D18" s="16"/>
      <c r="E18" s="16"/>
      <c r="F18" s="16"/>
      <c r="G18" s="16"/>
      <c r="H18" s="16"/>
      <c r="I18" s="17"/>
      <c r="J18" s="8"/>
      <c r="K18" s="18" t="s">
        <v>29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9"/>
      <c r="BW18" s="15" t="s">
        <v>70</v>
      </c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7"/>
      <c r="CL18" s="15">
        <v>135431.49</v>
      </c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7"/>
    </row>
    <row r="19" spans="1:109" s="7" customFormat="1" ht="12" x14ac:dyDescent="0.2">
      <c r="A19" s="15" t="s">
        <v>117</v>
      </c>
      <c r="B19" s="16"/>
      <c r="C19" s="16"/>
      <c r="D19" s="16"/>
      <c r="E19" s="16"/>
      <c r="F19" s="16"/>
      <c r="G19" s="16"/>
      <c r="H19" s="16"/>
      <c r="I19" s="17"/>
      <c r="J19" s="8"/>
      <c r="K19" s="18" t="s">
        <v>118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9"/>
      <c r="BW19" s="15" t="s">
        <v>70</v>
      </c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7"/>
      <c r="CL19" s="15">
        <v>292.55</v>
      </c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7"/>
    </row>
    <row r="20" spans="1:109" s="7" customFormat="1" ht="12" x14ac:dyDescent="0.2">
      <c r="A20" s="15" t="s">
        <v>11</v>
      </c>
      <c r="B20" s="16"/>
      <c r="C20" s="16"/>
      <c r="D20" s="16"/>
      <c r="E20" s="16"/>
      <c r="F20" s="16"/>
      <c r="G20" s="16"/>
      <c r="H20" s="16"/>
      <c r="I20" s="17"/>
      <c r="J20" s="8"/>
      <c r="K20" s="18" t="s">
        <v>80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9"/>
      <c r="BW20" s="15" t="s">
        <v>70</v>
      </c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7"/>
      <c r="CL20" s="15">
        <v>321758.33</v>
      </c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7"/>
    </row>
    <row r="21" spans="1:109" s="7" customFormat="1" ht="12" x14ac:dyDescent="0.2">
      <c r="A21" s="15" t="s">
        <v>12</v>
      </c>
      <c r="B21" s="16"/>
      <c r="C21" s="16"/>
      <c r="D21" s="16"/>
      <c r="E21" s="16"/>
      <c r="F21" s="16"/>
      <c r="G21" s="16"/>
      <c r="H21" s="16"/>
      <c r="I21" s="17"/>
      <c r="J21" s="8"/>
      <c r="K21" s="18" t="s">
        <v>113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9"/>
      <c r="BW21" s="15" t="s">
        <v>70</v>
      </c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7"/>
      <c r="CL21" s="15">
        <f>CL22+CL27+CL30+CL34+CL44+CL45</f>
        <v>389408.94</v>
      </c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7"/>
    </row>
    <row r="22" spans="1:109" s="7" customFormat="1" ht="12" x14ac:dyDescent="0.2">
      <c r="A22" s="15" t="s">
        <v>13</v>
      </c>
      <c r="B22" s="16"/>
      <c r="C22" s="16"/>
      <c r="D22" s="16"/>
      <c r="E22" s="16"/>
      <c r="F22" s="16"/>
      <c r="G22" s="16"/>
      <c r="H22" s="16"/>
      <c r="I22" s="17"/>
      <c r="J22" s="8"/>
      <c r="K22" s="18" t="s">
        <v>81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9"/>
      <c r="BW22" s="15" t="s">
        <v>70</v>
      </c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7"/>
      <c r="CL22" s="15">
        <f>CL23+CL25+CL26+CL24</f>
        <v>81641.149999999994</v>
      </c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7"/>
    </row>
    <row r="23" spans="1:109" s="7" customFormat="1" ht="12" x14ac:dyDescent="0.2">
      <c r="A23" s="15" t="s">
        <v>14</v>
      </c>
      <c r="B23" s="16"/>
      <c r="C23" s="16"/>
      <c r="D23" s="16"/>
      <c r="E23" s="16"/>
      <c r="F23" s="16"/>
      <c r="G23" s="16"/>
      <c r="H23" s="16"/>
      <c r="I23" s="17"/>
      <c r="J23" s="8"/>
      <c r="K23" s="18" t="s">
        <v>82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9"/>
      <c r="BW23" s="15" t="s">
        <v>70</v>
      </c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7"/>
      <c r="CL23" s="15">
        <v>350.93</v>
      </c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7"/>
    </row>
    <row r="24" spans="1:109" s="7" customFormat="1" ht="12" x14ac:dyDescent="0.2">
      <c r="A24" s="15" t="s">
        <v>16</v>
      </c>
      <c r="B24" s="16"/>
      <c r="C24" s="16"/>
      <c r="D24" s="16"/>
      <c r="E24" s="16"/>
      <c r="F24" s="16"/>
      <c r="G24" s="16"/>
      <c r="H24" s="16"/>
      <c r="I24" s="17"/>
      <c r="J24" s="8"/>
      <c r="K24" s="18" t="s">
        <v>83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9"/>
      <c r="BW24" s="15" t="s">
        <v>70</v>
      </c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7"/>
      <c r="CL24" s="15">
        <f>14164.32+4444.91</f>
        <v>18609.23</v>
      </c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7"/>
    </row>
    <row r="25" spans="1:109" s="7" customFormat="1" ht="24" customHeight="1" x14ac:dyDescent="0.2">
      <c r="A25" s="15" t="s">
        <v>18</v>
      </c>
      <c r="B25" s="16"/>
      <c r="C25" s="16"/>
      <c r="D25" s="16"/>
      <c r="E25" s="16"/>
      <c r="F25" s="16"/>
      <c r="G25" s="16"/>
      <c r="H25" s="16"/>
      <c r="I25" s="17"/>
      <c r="J25" s="8"/>
      <c r="K25" s="18" t="s">
        <v>114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9"/>
      <c r="BW25" s="15" t="s">
        <v>70</v>
      </c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7"/>
      <c r="CL25" s="15">
        <v>61777.47</v>
      </c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7"/>
    </row>
    <row r="26" spans="1:109" s="7" customFormat="1" ht="12" x14ac:dyDescent="0.2">
      <c r="A26" s="15" t="s">
        <v>20</v>
      </c>
      <c r="B26" s="16"/>
      <c r="C26" s="16"/>
      <c r="D26" s="16"/>
      <c r="E26" s="16"/>
      <c r="F26" s="16"/>
      <c r="G26" s="16"/>
      <c r="H26" s="16"/>
      <c r="I26" s="17"/>
      <c r="J26" s="8"/>
      <c r="K26" s="18" t="s">
        <v>84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9"/>
      <c r="BW26" s="15" t="s">
        <v>70</v>
      </c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7"/>
      <c r="CL26" s="15">
        <v>903.52</v>
      </c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7"/>
    </row>
    <row r="27" spans="1:109" s="7" customFormat="1" ht="12" x14ac:dyDescent="0.2">
      <c r="A27" s="15" t="s">
        <v>22</v>
      </c>
      <c r="B27" s="16"/>
      <c r="C27" s="16"/>
      <c r="D27" s="16"/>
      <c r="E27" s="16"/>
      <c r="F27" s="16"/>
      <c r="G27" s="16"/>
      <c r="H27" s="16"/>
      <c r="I27" s="17"/>
      <c r="J27" s="8"/>
      <c r="K27" s="18" t="s">
        <v>62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9"/>
      <c r="BW27" s="15" t="s">
        <v>70</v>
      </c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7"/>
      <c r="CL27" s="15">
        <f>CL28+CL29</f>
        <v>2277.1799999999998</v>
      </c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7"/>
    </row>
    <row r="28" spans="1:109" s="7" customFormat="1" ht="24" customHeight="1" x14ac:dyDescent="0.2">
      <c r="A28" s="15" t="s">
        <v>23</v>
      </c>
      <c r="B28" s="16"/>
      <c r="C28" s="16"/>
      <c r="D28" s="16"/>
      <c r="E28" s="16"/>
      <c r="F28" s="16"/>
      <c r="G28" s="16"/>
      <c r="H28" s="16"/>
      <c r="I28" s="17"/>
      <c r="J28" s="8"/>
      <c r="K28" s="18" t="s">
        <v>63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9"/>
      <c r="BW28" s="15" t="s">
        <v>70</v>
      </c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7"/>
      <c r="CL28" s="15">
        <v>99.77</v>
      </c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7"/>
    </row>
    <row r="29" spans="1:109" s="7" customFormat="1" ht="12" x14ac:dyDescent="0.2">
      <c r="A29" s="15" t="s">
        <v>24</v>
      </c>
      <c r="B29" s="16"/>
      <c r="C29" s="16"/>
      <c r="D29" s="16"/>
      <c r="E29" s="16"/>
      <c r="F29" s="16"/>
      <c r="G29" s="16"/>
      <c r="H29" s="16"/>
      <c r="I29" s="17"/>
      <c r="J29" s="8"/>
      <c r="K29" s="18" t="s">
        <v>85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9"/>
      <c r="BW29" s="15" t="s">
        <v>70</v>
      </c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7"/>
      <c r="CL29" s="15">
        <v>2177.41</v>
      </c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7"/>
    </row>
    <row r="30" spans="1:109" s="7" customFormat="1" ht="12" x14ac:dyDescent="0.2">
      <c r="A30" s="15" t="s">
        <v>25</v>
      </c>
      <c r="B30" s="16"/>
      <c r="C30" s="16"/>
      <c r="D30" s="16"/>
      <c r="E30" s="16"/>
      <c r="F30" s="16"/>
      <c r="G30" s="16"/>
      <c r="H30" s="16"/>
      <c r="I30" s="17"/>
      <c r="J30" s="8"/>
      <c r="K30" s="18" t="s">
        <v>86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9"/>
      <c r="BW30" s="15" t="s">
        <v>70</v>
      </c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7"/>
      <c r="CL30" s="15">
        <f>CL31+CL32+CL33</f>
        <v>113257.23999999999</v>
      </c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7"/>
    </row>
    <row r="31" spans="1:109" s="7" customFormat="1" ht="12" x14ac:dyDescent="0.2">
      <c r="A31" s="15" t="s">
        <v>26</v>
      </c>
      <c r="B31" s="16"/>
      <c r="C31" s="16"/>
      <c r="D31" s="16"/>
      <c r="E31" s="16"/>
      <c r="F31" s="16"/>
      <c r="G31" s="16"/>
      <c r="H31" s="16"/>
      <c r="I31" s="17"/>
      <c r="J31" s="8"/>
      <c r="K31" s="18" t="s">
        <v>37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9"/>
      <c r="BW31" s="15" t="s">
        <v>70</v>
      </c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7"/>
      <c r="CL31" s="15">
        <v>108824.43</v>
      </c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7"/>
    </row>
    <row r="32" spans="1:109" s="7" customFormat="1" ht="12" x14ac:dyDescent="0.2">
      <c r="A32" s="15" t="s">
        <v>27</v>
      </c>
      <c r="B32" s="16"/>
      <c r="C32" s="16"/>
      <c r="D32" s="16"/>
      <c r="E32" s="16"/>
      <c r="F32" s="16"/>
      <c r="G32" s="16"/>
      <c r="H32" s="16"/>
      <c r="I32" s="17"/>
      <c r="J32" s="8"/>
      <c r="K32" s="18" t="s">
        <v>119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9"/>
      <c r="BW32" s="15" t="s">
        <v>70</v>
      </c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7"/>
      <c r="CL32" s="15">
        <v>2247.75</v>
      </c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7"/>
    </row>
    <row r="33" spans="1:109" s="7" customFormat="1" ht="12" x14ac:dyDescent="0.2">
      <c r="A33" s="15" t="s">
        <v>28</v>
      </c>
      <c r="B33" s="16"/>
      <c r="C33" s="16"/>
      <c r="D33" s="16"/>
      <c r="E33" s="16"/>
      <c r="F33" s="16"/>
      <c r="G33" s="16"/>
      <c r="H33" s="16"/>
      <c r="I33" s="17"/>
      <c r="J33" s="8"/>
      <c r="K33" s="18" t="s">
        <v>87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9"/>
      <c r="BW33" s="15" t="s">
        <v>70</v>
      </c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7"/>
      <c r="CL33" s="15">
        <v>2185.06</v>
      </c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7"/>
    </row>
    <row r="34" spans="1:109" s="7" customFormat="1" ht="12" x14ac:dyDescent="0.2">
      <c r="A34" s="15" t="s">
        <v>38</v>
      </c>
      <c r="B34" s="16"/>
      <c r="C34" s="16"/>
      <c r="D34" s="16"/>
      <c r="E34" s="16"/>
      <c r="F34" s="16"/>
      <c r="G34" s="16"/>
      <c r="H34" s="16"/>
      <c r="I34" s="17"/>
      <c r="J34" s="8"/>
      <c r="K34" s="18" t="s">
        <v>120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9"/>
      <c r="BW34" s="15" t="s">
        <v>70</v>
      </c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7"/>
      <c r="CL34" s="15">
        <f>CL35+CL36+CL37+CL38+CL39</f>
        <v>115405.17000000001</v>
      </c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7"/>
    </row>
    <row r="35" spans="1:109" s="7" customFormat="1" ht="12" x14ac:dyDescent="0.2">
      <c r="A35" s="15" t="s">
        <v>98</v>
      </c>
      <c r="B35" s="16"/>
      <c r="C35" s="16"/>
      <c r="D35" s="16"/>
      <c r="E35" s="16"/>
      <c r="F35" s="16"/>
      <c r="G35" s="16"/>
      <c r="H35" s="16"/>
      <c r="I35" s="17"/>
      <c r="J35" s="8"/>
      <c r="K35" s="18" t="s">
        <v>15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9"/>
      <c r="BW35" s="15" t="s">
        <v>70</v>
      </c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7"/>
      <c r="CL35" s="15">
        <v>8016.56</v>
      </c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7"/>
    </row>
    <row r="36" spans="1:109" s="7" customFormat="1" ht="12" x14ac:dyDescent="0.2">
      <c r="A36" s="15" t="s">
        <v>99</v>
      </c>
      <c r="B36" s="16"/>
      <c r="C36" s="16"/>
      <c r="D36" s="16"/>
      <c r="E36" s="16"/>
      <c r="F36" s="16"/>
      <c r="G36" s="16"/>
      <c r="H36" s="16"/>
      <c r="I36" s="17"/>
      <c r="J36" s="8"/>
      <c r="K36" s="18" t="s">
        <v>17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9"/>
      <c r="BW36" s="15" t="s">
        <v>70</v>
      </c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7"/>
      <c r="CL36" s="15">
        <v>9597.2999999999993</v>
      </c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7"/>
    </row>
    <row r="37" spans="1:109" s="7" customFormat="1" ht="12" x14ac:dyDescent="0.2">
      <c r="A37" s="15" t="s">
        <v>100</v>
      </c>
      <c r="B37" s="16"/>
      <c r="C37" s="16"/>
      <c r="D37" s="16"/>
      <c r="E37" s="16"/>
      <c r="F37" s="16"/>
      <c r="G37" s="16"/>
      <c r="H37" s="16"/>
      <c r="I37" s="17"/>
      <c r="J37" s="8"/>
      <c r="K37" s="18" t="s">
        <v>19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9"/>
      <c r="BW37" s="15" t="s">
        <v>70</v>
      </c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7"/>
      <c r="CL37" s="15">
        <f>5627.75-210.37-18.97+1327.18</f>
        <v>6725.59</v>
      </c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7"/>
    </row>
    <row r="38" spans="1:109" s="7" customFormat="1" ht="12" x14ac:dyDescent="0.2">
      <c r="A38" s="15" t="s">
        <v>101</v>
      </c>
      <c r="B38" s="16"/>
      <c r="C38" s="16"/>
      <c r="D38" s="16"/>
      <c r="E38" s="16"/>
      <c r="F38" s="16"/>
      <c r="G38" s="16"/>
      <c r="H38" s="16"/>
      <c r="I38" s="17"/>
      <c r="J38" s="8"/>
      <c r="K38" s="18" t="s">
        <v>21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9"/>
      <c r="BW38" s="15" t="s">
        <v>70</v>
      </c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7"/>
      <c r="CL38" s="15">
        <v>2154.1799999999998</v>
      </c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7"/>
    </row>
    <row r="39" spans="1:109" s="7" customFormat="1" ht="12" x14ac:dyDescent="0.2">
      <c r="A39" s="15" t="s">
        <v>102</v>
      </c>
      <c r="B39" s="16"/>
      <c r="C39" s="16"/>
      <c r="D39" s="16"/>
      <c r="E39" s="16"/>
      <c r="F39" s="16"/>
      <c r="G39" s="16"/>
      <c r="H39" s="16"/>
      <c r="I39" s="17"/>
      <c r="J39" s="8"/>
      <c r="K39" s="18" t="s">
        <v>88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9"/>
      <c r="BW39" s="15" t="s">
        <v>70</v>
      </c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7"/>
      <c r="CL39" s="15">
        <f>CL40+CL41+CL42+CL43</f>
        <v>88911.540000000008</v>
      </c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7"/>
    </row>
    <row r="40" spans="1:109" s="7" customFormat="1" ht="12" x14ac:dyDescent="0.2">
      <c r="A40" s="15" t="s">
        <v>103</v>
      </c>
      <c r="B40" s="16"/>
      <c r="C40" s="16"/>
      <c r="D40" s="16"/>
      <c r="E40" s="16"/>
      <c r="F40" s="16"/>
      <c r="G40" s="16"/>
      <c r="H40" s="16"/>
      <c r="I40" s="17"/>
      <c r="J40" s="8"/>
      <c r="K40" s="18" t="s">
        <v>89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9"/>
      <c r="BW40" s="15" t="s">
        <v>70</v>
      </c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7"/>
      <c r="CL40" s="15">
        <v>0</v>
      </c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7"/>
    </row>
    <row r="41" spans="1:109" s="7" customFormat="1" ht="25.5" customHeight="1" x14ac:dyDescent="0.2">
      <c r="A41" s="15" t="s">
        <v>104</v>
      </c>
      <c r="B41" s="16"/>
      <c r="C41" s="16"/>
      <c r="D41" s="16"/>
      <c r="E41" s="16"/>
      <c r="F41" s="16"/>
      <c r="G41" s="16"/>
      <c r="H41" s="16"/>
      <c r="I41" s="17"/>
      <c r="J41" s="8"/>
      <c r="K41" s="18" t="s">
        <v>90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9"/>
      <c r="BW41" s="15" t="s">
        <v>70</v>
      </c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7"/>
      <c r="CL41" s="15">
        <v>38378.800000000003</v>
      </c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7"/>
    </row>
    <row r="42" spans="1:109" s="7" customFormat="1" ht="12" x14ac:dyDescent="0.2">
      <c r="A42" s="15" t="s">
        <v>105</v>
      </c>
      <c r="B42" s="16"/>
      <c r="C42" s="16"/>
      <c r="D42" s="16"/>
      <c r="E42" s="16"/>
      <c r="F42" s="16"/>
      <c r="G42" s="16"/>
      <c r="H42" s="16"/>
      <c r="I42" s="17"/>
      <c r="J42" s="8"/>
      <c r="K42" s="18" t="s">
        <v>91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9"/>
      <c r="BW42" s="15" t="s">
        <v>70</v>
      </c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7"/>
      <c r="CL42" s="15">
        <v>17479.919999999998</v>
      </c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7"/>
    </row>
    <row r="43" spans="1:109" s="7" customFormat="1" ht="12" x14ac:dyDescent="0.2">
      <c r="A43" s="15" t="s">
        <v>106</v>
      </c>
      <c r="B43" s="16"/>
      <c r="C43" s="16"/>
      <c r="D43" s="16"/>
      <c r="E43" s="16"/>
      <c r="F43" s="16"/>
      <c r="G43" s="16"/>
      <c r="H43" s="16"/>
      <c r="I43" s="17"/>
      <c r="J43" s="8"/>
      <c r="K43" s="18" t="s">
        <v>29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9"/>
      <c r="BW43" s="15" t="s">
        <v>70</v>
      </c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7"/>
      <c r="CL43" s="15">
        <v>33052.82</v>
      </c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7"/>
    </row>
    <row r="44" spans="1:109" s="7" customFormat="1" ht="12" x14ac:dyDescent="0.2">
      <c r="A44" s="15" t="s">
        <v>39</v>
      </c>
      <c r="B44" s="16"/>
      <c r="C44" s="16"/>
      <c r="D44" s="16"/>
      <c r="E44" s="16"/>
      <c r="F44" s="16"/>
      <c r="G44" s="16"/>
      <c r="H44" s="16"/>
      <c r="I44" s="17"/>
      <c r="J44" s="8"/>
      <c r="K44" s="18" t="s">
        <v>30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9"/>
      <c r="BW44" s="15" t="s">
        <v>70</v>
      </c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7"/>
      <c r="CL44" s="15">
        <f>26638.7</f>
        <v>26638.7</v>
      </c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7"/>
    </row>
    <row r="45" spans="1:109" s="7" customFormat="1" ht="12" x14ac:dyDescent="0.2">
      <c r="A45" s="15" t="s">
        <v>40</v>
      </c>
      <c r="B45" s="16"/>
      <c r="C45" s="16"/>
      <c r="D45" s="16"/>
      <c r="E45" s="16"/>
      <c r="F45" s="16"/>
      <c r="G45" s="16"/>
      <c r="H45" s="16"/>
      <c r="I45" s="17"/>
      <c r="J45" s="8"/>
      <c r="K45" s="18" t="s">
        <v>31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9"/>
      <c r="BW45" s="15" t="s">
        <v>70</v>
      </c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7"/>
      <c r="CL45" s="15">
        <f>CL46+CL47+CL48+CL49+CL50+CL51</f>
        <v>50189.5</v>
      </c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7"/>
    </row>
    <row r="46" spans="1:109" s="7" customFormat="1" ht="12" x14ac:dyDescent="0.2">
      <c r="A46" s="15" t="s">
        <v>41</v>
      </c>
      <c r="B46" s="16"/>
      <c r="C46" s="16"/>
      <c r="D46" s="16"/>
      <c r="E46" s="16"/>
      <c r="F46" s="16"/>
      <c r="G46" s="16"/>
      <c r="H46" s="16"/>
      <c r="I46" s="17"/>
      <c r="J46" s="8"/>
      <c r="K46" s="18" t="s">
        <v>32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9"/>
      <c r="BW46" s="15" t="s">
        <v>70</v>
      </c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7"/>
      <c r="CL46" s="15">
        <v>1361.61</v>
      </c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7"/>
    </row>
    <row r="47" spans="1:109" s="7" customFormat="1" ht="12" x14ac:dyDescent="0.2">
      <c r="A47" s="15" t="s">
        <v>42</v>
      </c>
      <c r="B47" s="16"/>
      <c r="C47" s="16"/>
      <c r="D47" s="16"/>
      <c r="E47" s="16"/>
      <c r="F47" s="16"/>
      <c r="G47" s="16"/>
      <c r="H47" s="16"/>
      <c r="I47" s="17"/>
      <c r="J47" s="8"/>
      <c r="K47" s="18" t="s">
        <v>33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9"/>
      <c r="BW47" s="15" t="s">
        <v>70</v>
      </c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7"/>
      <c r="CL47" s="15">
        <v>19035.41</v>
      </c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7"/>
    </row>
    <row r="48" spans="1:109" s="7" customFormat="1" ht="12" x14ac:dyDescent="0.2">
      <c r="A48" s="15" t="s">
        <v>43</v>
      </c>
      <c r="B48" s="16"/>
      <c r="C48" s="16"/>
      <c r="D48" s="16"/>
      <c r="E48" s="16"/>
      <c r="F48" s="16"/>
      <c r="G48" s="16"/>
      <c r="H48" s="16"/>
      <c r="I48" s="17"/>
      <c r="J48" s="8"/>
      <c r="K48" s="18" t="s">
        <v>92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9"/>
      <c r="BW48" s="15" t="s">
        <v>70</v>
      </c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7"/>
      <c r="CL48" s="15">
        <v>5729.12</v>
      </c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7"/>
    </row>
    <row r="49" spans="1:109" s="7" customFormat="1" ht="12" x14ac:dyDescent="0.2">
      <c r="A49" s="15" t="s">
        <v>44</v>
      </c>
      <c r="B49" s="16"/>
      <c r="C49" s="16"/>
      <c r="D49" s="16"/>
      <c r="E49" s="16"/>
      <c r="F49" s="16"/>
      <c r="G49" s="16"/>
      <c r="H49" s="16"/>
      <c r="I49" s="17"/>
      <c r="J49" s="8"/>
      <c r="K49" s="18" t="s">
        <v>121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9"/>
      <c r="BW49" s="15" t="s">
        <v>70</v>
      </c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7"/>
      <c r="CL49" s="15">
        <v>0</v>
      </c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7"/>
    </row>
    <row r="50" spans="1:109" s="7" customFormat="1" ht="12" x14ac:dyDescent="0.2">
      <c r="A50" s="15" t="s">
        <v>107</v>
      </c>
      <c r="B50" s="16"/>
      <c r="C50" s="16"/>
      <c r="D50" s="16"/>
      <c r="E50" s="16"/>
      <c r="F50" s="16"/>
      <c r="G50" s="16"/>
      <c r="H50" s="16"/>
      <c r="I50" s="17"/>
      <c r="J50" s="8"/>
      <c r="K50" s="18" t="s">
        <v>93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9"/>
      <c r="BW50" s="15" t="s">
        <v>70</v>
      </c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7"/>
      <c r="CL50" s="15">
        <v>7595.21</v>
      </c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7"/>
    </row>
    <row r="51" spans="1:109" s="7" customFormat="1" ht="12" x14ac:dyDescent="0.2">
      <c r="A51" s="15" t="s">
        <v>108</v>
      </c>
      <c r="B51" s="16"/>
      <c r="C51" s="16"/>
      <c r="D51" s="16"/>
      <c r="E51" s="16"/>
      <c r="F51" s="16"/>
      <c r="G51" s="16"/>
      <c r="H51" s="16"/>
      <c r="I51" s="17"/>
      <c r="J51" s="8"/>
      <c r="K51" s="18" t="s">
        <v>29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9"/>
      <c r="BW51" s="15" t="s">
        <v>70</v>
      </c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7"/>
      <c r="CL51" s="15">
        <f>14313.27+358.1+1796.78</f>
        <v>16468.150000000001</v>
      </c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7"/>
    </row>
    <row r="52" spans="1:109" s="7" customFormat="1" ht="12" x14ac:dyDescent="0.2">
      <c r="A52" s="15">
        <v>2</v>
      </c>
      <c r="B52" s="16"/>
      <c r="C52" s="16"/>
      <c r="D52" s="16"/>
      <c r="E52" s="16"/>
      <c r="F52" s="16"/>
      <c r="G52" s="16"/>
      <c r="H52" s="16"/>
      <c r="I52" s="17"/>
      <c r="J52" s="8"/>
      <c r="K52" s="18" t="s">
        <v>34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9"/>
      <c r="BW52" s="15" t="s">
        <v>70</v>
      </c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7"/>
      <c r="CL52" s="15">
        <v>0</v>
      </c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7"/>
    </row>
    <row r="53" spans="1:109" s="7" customFormat="1" ht="12" x14ac:dyDescent="0.2">
      <c r="A53" s="15">
        <v>3</v>
      </c>
      <c r="B53" s="16"/>
      <c r="C53" s="16"/>
      <c r="D53" s="16"/>
      <c r="E53" s="16"/>
      <c r="F53" s="16"/>
      <c r="G53" s="16"/>
      <c r="H53" s="16"/>
      <c r="I53" s="17"/>
      <c r="J53" s="8"/>
      <c r="K53" s="18" t="s">
        <v>72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9"/>
      <c r="BW53" s="15" t="s">
        <v>70</v>
      </c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7"/>
      <c r="CL53" s="15">
        <f>CL54+CL55+CL56+CL57+CL58</f>
        <v>32161.129999999997</v>
      </c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7"/>
    </row>
    <row r="54" spans="1:109" s="7" customFormat="1" ht="12" x14ac:dyDescent="0.2">
      <c r="A54" s="15" t="s">
        <v>45</v>
      </c>
      <c r="B54" s="16"/>
      <c r="C54" s="16"/>
      <c r="D54" s="16"/>
      <c r="E54" s="16"/>
      <c r="F54" s="16"/>
      <c r="G54" s="16"/>
      <c r="H54" s="16"/>
      <c r="I54" s="17"/>
      <c r="J54" s="8"/>
      <c r="K54" s="18" t="s">
        <v>35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9"/>
      <c r="BW54" s="15" t="s">
        <v>70</v>
      </c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7"/>
      <c r="CL54" s="15">
        <v>2817.79</v>
      </c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7"/>
    </row>
    <row r="55" spans="1:109" s="7" customFormat="1" ht="12" x14ac:dyDescent="0.2">
      <c r="A55" s="15" t="s">
        <v>46</v>
      </c>
      <c r="B55" s="16"/>
      <c r="C55" s="16"/>
      <c r="D55" s="16"/>
      <c r="E55" s="16"/>
      <c r="F55" s="16"/>
      <c r="G55" s="16"/>
      <c r="H55" s="16"/>
      <c r="I55" s="17"/>
      <c r="J55" s="8"/>
      <c r="K55" s="18" t="s">
        <v>94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9"/>
      <c r="BW55" s="15" t="s">
        <v>70</v>
      </c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7"/>
      <c r="CL55" s="15">
        <v>0</v>
      </c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7"/>
    </row>
    <row r="56" spans="1:109" s="7" customFormat="1" ht="12" x14ac:dyDescent="0.2">
      <c r="A56" s="15" t="s">
        <v>47</v>
      </c>
      <c r="B56" s="16"/>
      <c r="C56" s="16"/>
      <c r="D56" s="16"/>
      <c r="E56" s="16"/>
      <c r="F56" s="16"/>
      <c r="G56" s="16"/>
      <c r="H56" s="16"/>
      <c r="I56" s="17"/>
      <c r="J56" s="8"/>
      <c r="K56" s="18" t="s">
        <v>36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9"/>
      <c r="BW56" s="15" t="s">
        <v>70</v>
      </c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7"/>
      <c r="CL56" s="15">
        <v>25616.1</v>
      </c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7"/>
    </row>
    <row r="57" spans="1:109" s="7" customFormat="1" ht="12" x14ac:dyDescent="0.2">
      <c r="A57" s="15" t="s">
        <v>48</v>
      </c>
      <c r="B57" s="16"/>
      <c r="C57" s="16"/>
      <c r="D57" s="16"/>
      <c r="E57" s="16"/>
      <c r="F57" s="16"/>
      <c r="G57" s="16"/>
      <c r="H57" s="16"/>
      <c r="I57" s="17"/>
      <c r="J57" s="8"/>
      <c r="K57" s="18" t="s">
        <v>95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9"/>
      <c r="BW57" s="15" t="s">
        <v>70</v>
      </c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7"/>
      <c r="CL57" s="15">
        <v>0</v>
      </c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7"/>
    </row>
    <row r="58" spans="1:109" s="7" customFormat="1" ht="12" x14ac:dyDescent="0.2">
      <c r="A58" s="15" t="s">
        <v>109</v>
      </c>
      <c r="B58" s="16"/>
      <c r="C58" s="16"/>
      <c r="D58" s="16"/>
      <c r="E58" s="16"/>
      <c r="F58" s="16"/>
      <c r="G58" s="16"/>
      <c r="H58" s="16"/>
      <c r="I58" s="17"/>
      <c r="J58" s="8"/>
      <c r="K58" s="18" t="s">
        <v>49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9"/>
      <c r="BW58" s="15" t="s">
        <v>70</v>
      </c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7"/>
      <c r="CL58" s="15">
        <v>3727.24</v>
      </c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7"/>
    </row>
    <row r="59" spans="1:109" s="7" customFormat="1" ht="12" x14ac:dyDescent="0.2">
      <c r="A59" s="15">
        <v>4</v>
      </c>
      <c r="B59" s="16"/>
      <c r="C59" s="16"/>
      <c r="D59" s="16"/>
      <c r="E59" s="16"/>
      <c r="F59" s="16"/>
      <c r="G59" s="16"/>
      <c r="H59" s="16"/>
      <c r="I59" s="17"/>
      <c r="J59" s="8"/>
      <c r="K59" s="18" t="s">
        <v>64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9"/>
      <c r="BW59" s="15" t="s">
        <v>70</v>
      </c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7"/>
      <c r="CL59" s="15">
        <f>CL60+CL65</f>
        <v>53242.42</v>
      </c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7"/>
    </row>
    <row r="60" spans="1:109" s="7" customFormat="1" ht="12" x14ac:dyDescent="0.2">
      <c r="A60" s="15" t="s">
        <v>51</v>
      </c>
      <c r="B60" s="16"/>
      <c r="C60" s="16"/>
      <c r="D60" s="16"/>
      <c r="E60" s="16"/>
      <c r="F60" s="16"/>
      <c r="G60" s="16"/>
      <c r="H60" s="16"/>
      <c r="I60" s="17"/>
      <c r="J60" s="8"/>
      <c r="K60" s="18" t="s">
        <v>50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9"/>
      <c r="BW60" s="15" t="s">
        <v>70</v>
      </c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7"/>
      <c r="CL60" s="15">
        <f>CL61</f>
        <v>42593.94</v>
      </c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7"/>
    </row>
    <row r="61" spans="1:109" s="7" customFormat="1" ht="12" x14ac:dyDescent="0.2">
      <c r="A61" s="15" t="s">
        <v>65</v>
      </c>
      <c r="B61" s="16"/>
      <c r="C61" s="16"/>
      <c r="D61" s="16"/>
      <c r="E61" s="16"/>
      <c r="F61" s="16"/>
      <c r="G61" s="16"/>
      <c r="H61" s="16"/>
      <c r="I61" s="17"/>
      <c r="J61" s="8"/>
      <c r="K61" s="18" t="s">
        <v>52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9"/>
      <c r="BW61" s="15" t="s">
        <v>70</v>
      </c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7"/>
      <c r="CL61" s="15">
        <v>42593.94</v>
      </c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7"/>
    </row>
    <row r="62" spans="1:109" s="7" customFormat="1" ht="12" x14ac:dyDescent="0.2">
      <c r="A62" s="15" t="s">
        <v>66</v>
      </c>
      <c r="B62" s="16"/>
      <c r="C62" s="16"/>
      <c r="D62" s="16"/>
      <c r="E62" s="16"/>
      <c r="F62" s="16"/>
      <c r="G62" s="16"/>
      <c r="H62" s="16"/>
      <c r="I62" s="17"/>
      <c r="J62" s="8"/>
      <c r="K62" s="18" t="s">
        <v>53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9"/>
      <c r="BW62" s="15" t="s">
        <v>70</v>
      </c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7"/>
      <c r="CL62" s="15">
        <v>0</v>
      </c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7"/>
    </row>
    <row r="63" spans="1:109" s="7" customFormat="1" ht="12" x14ac:dyDescent="0.2">
      <c r="A63" s="15" t="s">
        <v>110</v>
      </c>
      <c r="B63" s="16"/>
      <c r="C63" s="16"/>
      <c r="D63" s="16"/>
      <c r="E63" s="16"/>
      <c r="F63" s="16"/>
      <c r="G63" s="16"/>
      <c r="H63" s="16"/>
      <c r="I63" s="17"/>
      <c r="J63" s="8"/>
      <c r="K63" s="18" t="s">
        <v>54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9"/>
      <c r="BW63" s="15" t="s">
        <v>70</v>
      </c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7"/>
      <c r="CL63" s="15">
        <v>0</v>
      </c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7"/>
    </row>
    <row r="64" spans="1:109" s="7" customFormat="1" ht="37.5" customHeight="1" x14ac:dyDescent="0.2">
      <c r="A64" s="34" t="s">
        <v>111</v>
      </c>
      <c r="B64" s="35"/>
      <c r="C64" s="35"/>
      <c r="D64" s="35"/>
      <c r="E64" s="35"/>
      <c r="F64" s="35"/>
      <c r="G64" s="35"/>
      <c r="H64" s="35"/>
      <c r="I64" s="36"/>
      <c r="J64" s="8"/>
      <c r="K64" s="18" t="s">
        <v>96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9"/>
      <c r="BW64" s="15" t="s">
        <v>70</v>
      </c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7"/>
      <c r="CL64" s="15">
        <v>0</v>
      </c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7"/>
    </row>
    <row r="65" spans="1:109" s="7" customFormat="1" ht="12" x14ac:dyDescent="0.2">
      <c r="A65" s="15" t="s">
        <v>73</v>
      </c>
      <c r="B65" s="16"/>
      <c r="C65" s="16"/>
      <c r="D65" s="16"/>
      <c r="E65" s="16"/>
      <c r="F65" s="16"/>
      <c r="G65" s="16"/>
      <c r="H65" s="16"/>
      <c r="I65" s="17"/>
      <c r="J65" s="8"/>
      <c r="K65" s="18" t="s">
        <v>55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9"/>
      <c r="BW65" s="15" t="s">
        <v>70</v>
      </c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7"/>
      <c r="CL65" s="15">
        <v>10648.48</v>
      </c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7"/>
    </row>
    <row r="66" spans="1:109" s="7" customFormat="1" ht="12" x14ac:dyDescent="0.2">
      <c r="A66" s="15">
        <v>5</v>
      </c>
      <c r="B66" s="16"/>
      <c r="C66" s="16"/>
      <c r="D66" s="16"/>
      <c r="E66" s="16"/>
      <c r="F66" s="16"/>
      <c r="G66" s="16"/>
      <c r="H66" s="16"/>
      <c r="I66" s="17"/>
      <c r="J66" s="8"/>
      <c r="K66" s="18" t="s">
        <v>56</v>
      </c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9"/>
      <c r="BW66" s="15" t="s">
        <v>70</v>
      </c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7"/>
      <c r="CL66" s="15">
        <v>2699250</v>
      </c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7"/>
    </row>
    <row r="67" spans="1:109" s="7" customFormat="1" ht="12" x14ac:dyDescent="0.2">
      <c r="A67" s="15" t="s">
        <v>57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7"/>
    </row>
    <row r="68" spans="1:109" s="7" customFormat="1" ht="12" x14ac:dyDescent="0.2">
      <c r="A68" s="15">
        <v>1</v>
      </c>
      <c r="B68" s="16"/>
      <c r="C68" s="16"/>
      <c r="D68" s="16"/>
      <c r="E68" s="16"/>
      <c r="F68" s="16"/>
      <c r="G68" s="16"/>
      <c r="H68" s="16"/>
      <c r="I68" s="17"/>
      <c r="J68" s="8"/>
      <c r="K68" s="18" t="s">
        <v>58</v>
      </c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9"/>
      <c r="BW68" s="15" t="s">
        <v>67</v>
      </c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7"/>
      <c r="CL68" s="15">
        <v>2161</v>
      </c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7"/>
    </row>
    <row r="69" spans="1:109" s="7" customFormat="1" ht="12" x14ac:dyDescent="0.2">
      <c r="A69" s="15">
        <v>2</v>
      </c>
      <c r="B69" s="16"/>
      <c r="C69" s="16"/>
      <c r="D69" s="16"/>
      <c r="E69" s="16"/>
      <c r="F69" s="16"/>
      <c r="G69" s="16"/>
      <c r="H69" s="16"/>
      <c r="I69" s="17"/>
      <c r="J69" s="8"/>
      <c r="K69" s="18" t="s">
        <v>59</v>
      </c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9"/>
      <c r="BW69" s="15" t="s">
        <v>60</v>
      </c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7"/>
      <c r="CL69" s="15">
        <v>16016.77</v>
      </c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7"/>
    </row>
    <row r="70" spans="1:109" s="12" customFormat="1" ht="12" x14ac:dyDescent="0.2">
      <c r="A70" s="26">
        <v>3</v>
      </c>
      <c r="B70" s="27"/>
      <c r="C70" s="27"/>
      <c r="D70" s="27"/>
      <c r="E70" s="27"/>
      <c r="F70" s="27"/>
      <c r="G70" s="27"/>
      <c r="H70" s="27"/>
      <c r="I70" s="28"/>
      <c r="J70" s="11"/>
      <c r="K70" s="29" t="s">
        <v>97</v>
      </c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30"/>
      <c r="BW70" s="26" t="s">
        <v>74</v>
      </c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8"/>
      <c r="CL70" s="26">
        <v>2714</v>
      </c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8"/>
    </row>
    <row r="71" spans="1:109" s="7" customFormat="1" ht="12" x14ac:dyDescent="0.2">
      <c r="A71" s="23">
        <v>4</v>
      </c>
      <c r="B71" s="23"/>
      <c r="C71" s="23"/>
      <c r="D71" s="23"/>
      <c r="E71" s="23"/>
      <c r="F71" s="23"/>
      <c r="G71" s="23"/>
      <c r="H71" s="23"/>
      <c r="I71" s="23"/>
      <c r="J71" s="13"/>
      <c r="K71" s="24" t="s">
        <v>75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3" t="s">
        <v>61</v>
      </c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>
        <v>89.9</v>
      </c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</row>
    <row r="72" spans="1:109" s="7" customFormat="1" ht="12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</row>
  </sheetData>
  <mergeCells count="256">
    <mergeCell ref="AL8:CL8"/>
    <mergeCell ref="A38:I38"/>
    <mergeCell ref="K38:BV38"/>
    <mergeCell ref="BW38:CK38"/>
    <mergeCell ref="CL38:DE38"/>
    <mergeCell ref="A37:I37"/>
    <mergeCell ref="K37:BV37"/>
    <mergeCell ref="BW37:CK37"/>
    <mergeCell ref="CL37:DE37"/>
    <mergeCell ref="A36:I36"/>
    <mergeCell ref="K36:BV36"/>
    <mergeCell ref="BW36:CK36"/>
    <mergeCell ref="CL36:DE36"/>
    <mergeCell ref="A11:I11"/>
    <mergeCell ref="BW11:CK11"/>
    <mergeCell ref="CL11:DE11"/>
    <mergeCell ref="K11:BU11"/>
    <mergeCell ref="A12:I12"/>
    <mergeCell ref="K12:BV12"/>
    <mergeCell ref="BW12:CK12"/>
    <mergeCell ref="A15:I15"/>
    <mergeCell ref="K15:BV15"/>
    <mergeCell ref="BW15:CK15"/>
    <mergeCell ref="CL15:DE15"/>
    <mergeCell ref="A16:I16"/>
    <mergeCell ref="K16:BV16"/>
    <mergeCell ref="BW16:CK16"/>
    <mergeCell ref="CL16:DE16"/>
    <mergeCell ref="CL12:DE12"/>
    <mergeCell ref="A13:I13"/>
    <mergeCell ref="K13:BV13"/>
    <mergeCell ref="BW13:CK13"/>
    <mergeCell ref="CL13:DE13"/>
    <mergeCell ref="A14:I14"/>
    <mergeCell ref="K14:BV14"/>
    <mergeCell ref="BW14:CK14"/>
    <mergeCell ref="CL14:DE14"/>
    <mergeCell ref="A19:I19"/>
    <mergeCell ref="K19:BV19"/>
    <mergeCell ref="A18:I18"/>
    <mergeCell ref="K18:BV18"/>
    <mergeCell ref="A20:I20"/>
    <mergeCell ref="K20:BV20"/>
    <mergeCell ref="BW18:CK18"/>
    <mergeCell ref="CL18:DE18"/>
    <mergeCell ref="A17:I17"/>
    <mergeCell ref="K17:BV17"/>
    <mergeCell ref="BW17:CK17"/>
    <mergeCell ref="CL17:DE17"/>
    <mergeCell ref="A22:I22"/>
    <mergeCell ref="K22:BV22"/>
    <mergeCell ref="BW22:CK22"/>
    <mergeCell ref="CL22:DE22"/>
    <mergeCell ref="A23:I23"/>
    <mergeCell ref="K23:BV23"/>
    <mergeCell ref="BW23:CK23"/>
    <mergeCell ref="CL23:DE23"/>
    <mergeCell ref="BW20:CK20"/>
    <mergeCell ref="CL20:DE20"/>
    <mergeCell ref="A21:I21"/>
    <mergeCell ref="K21:BV21"/>
    <mergeCell ref="BW21:CK21"/>
    <mergeCell ref="CL21:DE21"/>
    <mergeCell ref="A26:I26"/>
    <mergeCell ref="K26:BV26"/>
    <mergeCell ref="BW26:CK26"/>
    <mergeCell ref="CL26:DE26"/>
    <mergeCell ref="A27:I27"/>
    <mergeCell ref="K27:BV27"/>
    <mergeCell ref="BW27:CK27"/>
    <mergeCell ref="CL27:DE27"/>
    <mergeCell ref="A24:I24"/>
    <mergeCell ref="K24:BV24"/>
    <mergeCell ref="BW24:CK24"/>
    <mergeCell ref="CL24:DE24"/>
    <mergeCell ref="A25:I25"/>
    <mergeCell ref="K25:BV25"/>
    <mergeCell ref="BW25:CK25"/>
    <mergeCell ref="CL25:DE25"/>
    <mergeCell ref="A30:I30"/>
    <mergeCell ref="K30:BV30"/>
    <mergeCell ref="BW30:CK30"/>
    <mergeCell ref="CL30:DE30"/>
    <mergeCell ref="A31:I31"/>
    <mergeCell ref="K31:BV31"/>
    <mergeCell ref="BW31:CK31"/>
    <mergeCell ref="CL31:DE31"/>
    <mergeCell ref="A28:I28"/>
    <mergeCell ref="K28:BV28"/>
    <mergeCell ref="BW28:CK28"/>
    <mergeCell ref="CL28:DE28"/>
    <mergeCell ref="A29:I29"/>
    <mergeCell ref="K29:BV29"/>
    <mergeCell ref="BW29:CK29"/>
    <mergeCell ref="CL29:DE29"/>
    <mergeCell ref="A34:I34"/>
    <mergeCell ref="K34:BV34"/>
    <mergeCell ref="BW34:CK34"/>
    <mergeCell ref="CL34:DE34"/>
    <mergeCell ref="A35:I35"/>
    <mergeCell ref="K35:BV35"/>
    <mergeCell ref="BW35:CK35"/>
    <mergeCell ref="CL35:DE35"/>
    <mergeCell ref="A32:I32"/>
    <mergeCell ref="K32:BV32"/>
    <mergeCell ref="BW32:CK32"/>
    <mergeCell ref="CL32:DE32"/>
    <mergeCell ref="A33:I33"/>
    <mergeCell ref="K33:BV33"/>
    <mergeCell ref="BW33:CK33"/>
    <mergeCell ref="CL33:DE33"/>
    <mergeCell ref="A41:I41"/>
    <mergeCell ref="K41:BV41"/>
    <mergeCell ref="BW41:CK41"/>
    <mergeCell ref="CL41:DE41"/>
    <mergeCell ref="A42:I42"/>
    <mergeCell ref="K42:BV42"/>
    <mergeCell ref="BW42:CK42"/>
    <mergeCell ref="CL42:DE42"/>
    <mergeCell ref="A39:I39"/>
    <mergeCell ref="K39:BV39"/>
    <mergeCell ref="BW39:CK39"/>
    <mergeCell ref="CL39:DE39"/>
    <mergeCell ref="A40:I40"/>
    <mergeCell ref="K40:BV40"/>
    <mergeCell ref="BW40:CK40"/>
    <mergeCell ref="CL40:DE40"/>
    <mergeCell ref="BW46:CK46"/>
    <mergeCell ref="CL46:DE46"/>
    <mergeCell ref="A43:I43"/>
    <mergeCell ref="K43:BV43"/>
    <mergeCell ref="BW43:CK43"/>
    <mergeCell ref="CL43:DE43"/>
    <mergeCell ref="A44:I44"/>
    <mergeCell ref="K44:BV44"/>
    <mergeCell ref="BW44:CK44"/>
    <mergeCell ref="CL44:DE44"/>
    <mergeCell ref="A3:DE3"/>
    <mergeCell ref="CG4:CJ4"/>
    <mergeCell ref="AL7:CL7"/>
    <mergeCell ref="A6:DE6"/>
    <mergeCell ref="CK4:CQ4"/>
    <mergeCell ref="A69:I69"/>
    <mergeCell ref="K69:BV69"/>
    <mergeCell ref="BW69:CK69"/>
    <mergeCell ref="CL69:DE69"/>
    <mergeCell ref="BW57:CK57"/>
    <mergeCell ref="K59:BV59"/>
    <mergeCell ref="BW59:CK59"/>
    <mergeCell ref="A57:I57"/>
    <mergeCell ref="A65:I65"/>
    <mergeCell ref="A64:I64"/>
    <mergeCell ref="K64:BV64"/>
    <mergeCell ref="BW64:CK64"/>
    <mergeCell ref="A61:I61"/>
    <mergeCell ref="K61:BV61"/>
    <mergeCell ref="A55:I55"/>
    <mergeCell ref="K55:BV55"/>
    <mergeCell ref="BW55:CK55"/>
    <mergeCell ref="CL55:DE55"/>
    <mergeCell ref="CL64:DE64"/>
    <mergeCell ref="R5:BT5"/>
    <mergeCell ref="BU4:CF4"/>
    <mergeCell ref="A10:I10"/>
    <mergeCell ref="J10:BV10"/>
    <mergeCell ref="BW10:CK10"/>
    <mergeCell ref="A71:I71"/>
    <mergeCell ref="K71:BV71"/>
    <mergeCell ref="BW71:CK71"/>
    <mergeCell ref="CL71:DE71"/>
    <mergeCell ref="R4:BT4"/>
    <mergeCell ref="A70:I70"/>
    <mergeCell ref="K70:BV70"/>
    <mergeCell ref="BW70:CK70"/>
    <mergeCell ref="CL70:DE70"/>
    <mergeCell ref="A56:I56"/>
    <mergeCell ref="K56:BV56"/>
    <mergeCell ref="BW56:CK56"/>
    <mergeCell ref="CL56:DE56"/>
    <mergeCell ref="K57:BV57"/>
    <mergeCell ref="A53:I53"/>
    <mergeCell ref="K53:BV53"/>
    <mergeCell ref="BW53:CK53"/>
    <mergeCell ref="CL53:DE53"/>
    <mergeCell ref="A54:I54"/>
    <mergeCell ref="Q7:AK7"/>
    <mergeCell ref="K54:BV54"/>
    <mergeCell ref="BW54:CK54"/>
    <mergeCell ref="CL54:DE54"/>
    <mergeCell ref="A51:I51"/>
    <mergeCell ref="K51:BV51"/>
    <mergeCell ref="BW51:CK51"/>
    <mergeCell ref="CL51:DE51"/>
    <mergeCell ref="A52:I52"/>
    <mergeCell ref="K52:BV52"/>
    <mergeCell ref="BW52:CK52"/>
    <mergeCell ref="CL52:DE52"/>
    <mergeCell ref="A49:I49"/>
    <mergeCell ref="K49:BV49"/>
    <mergeCell ref="BW49:CK49"/>
    <mergeCell ref="CL49:DE49"/>
    <mergeCell ref="A50:I50"/>
    <mergeCell ref="K50:BV50"/>
    <mergeCell ref="BW50:CK50"/>
    <mergeCell ref="CL50:DE50"/>
    <mergeCell ref="A47:I47"/>
    <mergeCell ref="K47:BV47"/>
    <mergeCell ref="BW47:CK47"/>
    <mergeCell ref="CL47:DE47"/>
    <mergeCell ref="CL59:DE59"/>
    <mergeCell ref="A60:I60"/>
    <mergeCell ref="K60:BV60"/>
    <mergeCell ref="BW60:CK60"/>
    <mergeCell ref="CL60:DE60"/>
    <mergeCell ref="A59:I59"/>
    <mergeCell ref="CL10:DE10"/>
    <mergeCell ref="CL57:DE57"/>
    <mergeCell ref="A58:I58"/>
    <mergeCell ref="K58:BV58"/>
    <mergeCell ref="BW58:CK58"/>
    <mergeCell ref="CL58:DE58"/>
    <mergeCell ref="BW19:CK19"/>
    <mergeCell ref="CL19:DE19"/>
    <mergeCell ref="A48:I48"/>
    <mergeCell ref="K48:BV48"/>
    <mergeCell ref="BW48:CK48"/>
    <mergeCell ref="CL48:DE48"/>
    <mergeCell ref="A45:I45"/>
    <mergeCell ref="K45:BV45"/>
    <mergeCell ref="BW45:CK45"/>
    <mergeCell ref="CL45:DE45"/>
    <mergeCell ref="A46:I46"/>
    <mergeCell ref="K46:BV46"/>
    <mergeCell ref="A63:I63"/>
    <mergeCell ref="K63:BV63"/>
    <mergeCell ref="BW63:CK63"/>
    <mergeCell ref="CL63:DE63"/>
    <mergeCell ref="A66:I66"/>
    <mergeCell ref="K66:BV66"/>
    <mergeCell ref="BW66:CK66"/>
    <mergeCell ref="CL66:DE66"/>
    <mergeCell ref="BW61:CK61"/>
    <mergeCell ref="CL61:DE61"/>
    <mergeCell ref="A62:I62"/>
    <mergeCell ref="K62:BV62"/>
    <mergeCell ref="BW62:CK62"/>
    <mergeCell ref="CL62:DE62"/>
    <mergeCell ref="A72:DE72"/>
    <mergeCell ref="A67:DE67"/>
    <mergeCell ref="A68:I68"/>
    <mergeCell ref="K68:BV68"/>
    <mergeCell ref="BW68:CK68"/>
    <mergeCell ref="CL68:DE68"/>
    <mergeCell ref="K65:BV65"/>
    <mergeCell ref="BW65:CK65"/>
    <mergeCell ref="CL65:DE65"/>
  </mergeCells>
  <phoneticPr fontId="0" type="noConversion"/>
  <pageMargins left="0.98425196850393704" right="0.9055118110236221" top="0.78740157480314965" bottom="0.31496062992125984" header="0.19685039370078741" footer="0.19685039370078741"/>
  <pageSetup paperSize="9" scale="82" orientation="portrait" horizontalDpi="4294967295" verticalDpi="4294967295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Selisheva</cp:lastModifiedBy>
  <cp:lastPrinted>2024-07-08T13:46:30Z</cp:lastPrinted>
  <dcterms:created xsi:type="dcterms:W3CDTF">2018-10-15T12:06:40Z</dcterms:created>
  <dcterms:modified xsi:type="dcterms:W3CDTF">2024-07-09T05:37:04Z</dcterms:modified>
</cp:coreProperties>
</file>